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vin\OneDrive\Documents\Audit\Glentworth Audit 2023\"/>
    </mc:Choice>
  </mc:AlternateContent>
  <bookViews>
    <workbookView xWindow="0" yWindow="5325" windowWidth="20490" windowHeight="6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J6" i="1"/>
  <c r="J17" i="1"/>
  <c r="J24" i="1"/>
  <c r="J8" i="1"/>
  <c r="C11" i="1"/>
  <c r="C10" i="1"/>
  <c r="L22" i="1"/>
  <c r="L4" i="1"/>
  <c r="L29" i="1" l="1"/>
  <c r="E17" i="1"/>
  <c r="J29" i="1" l="1"/>
  <c r="C25" i="1"/>
  <c r="E24" i="1"/>
  <c r="C24" i="1"/>
  <c r="L24" i="1"/>
  <c r="E25" i="1" s="1"/>
  <c r="E29" i="1" l="1"/>
  <c r="C23" i="1" s="1"/>
  <c r="C29" i="1" s="1"/>
  <c r="J31" i="1" s="1"/>
</calcChain>
</file>

<file path=xl/sharedStrings.xml><?xml version="1.0" encoding="utf-8"?>
<sst xmlns="http://schemas.openxmlformats.org/spreadsheetml/2006/main" count="49" uniqueCount="47">
  <si>
    <t>Receipts</t>
  </si>
  <si>
    <t>Payments</t>
  </si>
  <si>
    <t>Precept</t>
  </si>
  <si>
    <t>LALC subscriptions/ training fee/zoom</t>
  </si>
  <si>
    <t>Church Clock contribution</t>
  </si>
  <si>
    <t>Asset purchase</t>
  </si>
  <si>
    <t>Grant</t>
  </si>
  <si>
    <t>VAT paid</t>
  </si>
  <si>
    <t>Credit</t>
  </si>
  <si>
    <t>Church Clock service</t>
  </si>
  <si>
    <t>Groundwork Uk</t>
  </si>
  <si>
    <t>Repair and maintenance</t>
  </si>
  <si>
    <t>SAGA Insurance</t>
  </si>
  <si>
    <t>Election</t>
  </si>
  <si>
    <t>VAT refund</t>
  </si>
  <si>
    <t>Accountants</t>
  </si>
  <si>
    <t>Insurance</t>
  </si>
  <si>
    <t>Total Receipts</t>
  </si>
  <si>
    <t>Room Hire</t>
  </si>
  <si>
    <t>Neighbourhood Plan</t>
  </si>
  <si>
    <t>Salary</t>
  </si>
  <si>
    <t>staff expense</t>
  </si>
  <si>
    <t>reimbursement</t>
  </si>
  <si>
    <t>Opening Balances</t>
  </si>
  <si>
    <t>Audit fee</t>
  </si>
  <si>
    <t>Add Receipts</t>
  </si>
  <si>
    <t>PAYE/NI</t>
  </si>
  <si>
    <t>Deduct Payments</t>
  </si>
  <si>
    <t>Donation</t>
  </si>
  <si>
    <t>GDPR</t>
  </si>
  <si>
    <t>Other admin costs</t>
  </si>
  <si>
    <t>Section 137</t>
  </si>
  <si>
    <t>Total Payments</t>
  </si>
  <si>
    <t>Funded by:</t>
  </si>
  <si>
    <t>Natwest Current Account</t>
  </si>
  <si>
    <t>Closing Balances</t>
  </si>
  <si>
    <t>Total</t>
  </si>
  <si>
    <t>2021/22</t>
  </si>
  <si>
    <t>CIL</t>
  </si>
  <si>
    <t>GLENTWORTH PARISH COUNCIL  -  RECEIPTS and PAYMENTS ACCOUNT  -  YEAR to 31st MARCH 2023</t>
  </si>
  <si>
    <t>2022/23</t>
  </si>
  <si>
    <t>WLDC Grant</t>
  </si>
  <si>
    <t>FCC Grant</t>
  </si>
  <si>
    <t>WLDC Jubilee Fund</t>
  </si>
  <si>
    <t>Co-op Gant</t>
  </si>
  <si>
    <t>Play Park</t>
  </si>
  <si>
    <t>Village Hall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</si>
</sst>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1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0" fillId="0" borderId="1" xfId="0" applyNumberFormat="1" applyFont="1" applyBorder="1"/>
    <xf numFmtId="2" fontId="0" fillId="0" borderId="0" xfId="0" applyNumberFormat="1" applyFont="1" applyAlignment="1"/>
    <xf numFmtId="2" fontId="0" fillId="0" borderId="0" xfId="0" applyNumberFormat="1" applyFont="1"/>
    <xf numFmtId="0" fontId="0" fillId="0" borderId="0" xfId="0" applyNumberFormat="1"/>
    <xf numFmtId="0" fontId="2" fillId="0" borderId="2" xfId="0" applyNumberFormat="1" applyFont="1" applyBorder="1" applyAlignment="1"/>
    <xf numFmtId="2" fontId="2" fillId="0" borderId="2" xfId="0" applyNumberFormat="1" applyFont="1" applyBorder="1" applyAlignment="1"/>
    <xf numFmtId="2" fontId="0" fillId="0" borderId="0" xfId="0" applyNumberFormat="1"/>
    <xf numFmtId="0" fontId="0" fillId="0" borderId="0" xfId="0" applyNumberFormat="1" applyFont="1" applyAlignment="1">
      <alignment horizontal="right"/>
    </xf>
    <xf numFmtId="0" fontId="2" fillId="0" borderId="0" xfId="0" applyNumberFormat="1" applyFont="1" applyAlignment="1"/>
    <xf numFmtId="2" fontId="2" fillId="0" borderId="0" xfId="0" applyNumberFormat="1" applyFont="1" applyAlignment="1"/>
    <xf numFmtId="0" fontId="0" fillId="0" borderId="2" xfId="0" applyNumberFormat="1" applyFont="1" applyBorder="1"/>
    <xf numFmtId="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C35" sqref="C35"/>
    </sheetView>
  </sheetViews>
  <sheetFormatPr defaultRowHeight="15" x14ac:dyDescent="0.25"/>
  <cols>
    <col min="1" max="1" width="26" customWidth="1"/>
    <col min="3" max="3" width="10.85546875" bestFit="1" customWidth="1"/>
    <col min="5" max="5" width="10.85546875" bestFit="1" customWidth="1"/>
    <col min="8" max="8" width="26.28515625" customWidth="1"/>
    <col min="10" max="10" width="10.85546875" bestFit="1" customWidth="1"/>
    <col min="12" max="12" width="10.85546875" bestFit="1" customWidth="1"/>
  </cols>
  <sheetData>
    <row r="1" spans="1:13" ht="18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/>
    </row>
    <row r="2" spans="1:13" ht="15.75" x14ac:dyDescent="0.25">
      <c r="A2" s="2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</row>
    <row r="3" spans="1:13" ht="18" x14ac:dyDescent="0.25">
      <c r="A3" s="4" t="s">
        <v>0</v>
      </c>
      <c r="B3" s="4"/>
      <c r="C3" s="5" t="s">
        <v>40</v>
      </c>
      <c r="D3" s="5"/>
      <c r="E3" s="5" t="s">
        <v>37</v>
      </c>
      <c r="F3" s="2"/>
      <c r="G3" s="6"/>
      <c r="H3" s="4" t="s">
        <v>1</v>
      </c>
      <c r="I3" s="4"/>
      <c r="J3" s="5" t="s">
        <v>40</v>
      </c>
      <c r="K3" s="5"/>
      <c r="L3" s="5" t="s">
        <v>37</v>
      </c>
      <c r="M3" s="1"/>
    </row>
    <row r="4" spans="1:13" x14ac:dyDescent="0.25">
      <c r="A4" s="1" t="s">
        <v>2</v>
      </c>
      <c r="B4" s="1"/>
      <c r="C4">
        <v>10138</v>
      </c>
      <c r="D4" s="7"/>
      <c r="E4">
        <v>9843</v>
      </c>
      <c r="F4" s="8"/>
      <c r="G4" s="6"/>
      <c r="H4" s="1" t="s">
        <v>3</v>
      </c>
      <c r="I4" s="1"/>
      <c r="J4" s="9">
        <v>0</v>
      </c>
      <c r="K4" s="1"/>
      <c r="L4" s="9">
        <f>92+85.29</f>
        <v>177.29000000000002</v>
      </c>
      <c r="M4" s="1"/>
    </row>
    <row r="5" spans="1:13" x14ac:dyDescent="0.25">
      <c r="A5" t="s">
        <v>4</v>
      </c>
      <c r="B5" s="1"/>
      <c r="C5">
        <v>0</v>
      </c>
      <c r="D5" s="8"/>
      <c r="E5">
        <v>0</v>
      </c>
      <c r="F5" s="8"/>
      <c r="G5" s="6"/>
      <c r="H5" s="1" t="s">
        <v>5</v>
      </c>
      <c r="I5" s="1"/>
      <c r="J5" s="9">
        <v>1415</v>
      </c>
      <c r="K5" s="1"/>
      <c r="L5" s="9">
        <v>1312.4</v>
      </c>
      <c r="M5" s="1"/>
    </row>
    <row r="6" spans="1:13" x14ac:dyDescent="0.25">
      <c r="A6" s="1" t="s">
        <v>6</v>
      </c>
      <c r="C6">
        <v>0</v>
      </c>
      <c r="E6">
        <v>0</v>
      </c>
      <c r="F6" s="8"/>
      <c r="G6" s="6"/>
      <c r="H6" s="1" t="s">
        <v>7</v>
      </c>
      <c r="I6" s="1"/>
      <c r="J6" s="9">
        <f>5400.64-2.14</f>
        <v>5398.5</v>
      </c>
      <c r="K6" s="1"/>
      <c r="L6" s="9">
        <v>335.03</v>
      </c>
      <c r="M6" s="1"/>
    </row>
    <row r="7" spans="1:13" x14ac:dyDescent="0.25">
      <c r="A7" s="1" t="s">
        <v>8</v>
      </c>
      <c r="B7" s="1"/>
      <c r="C7">
        <v>0</v>
      </c>
      <c r="D7" s="8"/>
      <c r="E7">
        <v>0</v>
      </c>
      <c r="F7" s="8"/>
      <c r="G7" s="6"/>
      <c r="H7" s="1" t="s">
        <v>9</v>
      </c>
      <c r="I7" s="1"/>
      <c r="J7">
        <v>229</v>
      </c>
      <c r="K7" s="1"/>
      <c r="L7">
        <v>218</v>
      </c>
      <c r="M7" s="1"/>
    </row>
    <row r="8" spans="1:13" x14ac:dyDescent="0.25">
      <c r="A8" t="s">
        <v>10</v>
      </c>
      <c r="C8" s="9">
        <v>0</v>
      </c>
      <c r="E8" s="9">
        <v>0</v>
      </c>
      <c r="F8" s="8"/>
      <c r="G8" s="6"/>
      <c r="H8" s="1" t="s">
        <v>11</v>
      </c>
      <c r="I8" s="1"/>
      <c r="J8" s="9">
        <f>3525.75+42.5</f>
        <v>3568.25</v>
      </c>
      <c r="K8" s="1"/>
      <c r="L8" s="9">
        <v>4299.8999999999996</v>
      </c>
      <c r="M8" s="1"/>
    </row>
    <row r="9" spans="1:13" x14ac:dyDescent="0.25">
      <c r="A9" t="s">
        <v>12</v>
      </c>
      <c r="B9" s="1"/>
      <c r="C9" s="9">
        <v>0</v>
      </c>
      <c r="D9" s="1"/>
      <c r="E9" s="9">
        <v>0</v>
      </c>
      <c r="F9" s="8"/>
      <c r="G9" s="6"/>
      <c r="H9" s="1" t="s">
        <v>45</v>
      </c>
      <c r="J9" s="9">
        <v>20450</v>
      </c>
      <c r="L9" s="9">
        <v>0</v>
      </c>
    </row>
    <row r="10" spans="1:13" x14ac:dyDescent="0.25">
      <c r="A10" s="1" t="s">
        <v>14</v>
      </c>
      <c r="B10" s="1"/>
      <c r="C10" s="9">
        <f>5010.1+1016.68</f>
        <v>6026.7800000000007</v>
      </c>
      <c r="D10" s="8"/>
      <c r="E10" s="9">
        <v>591.58000000000004</v>
      </c>
      <c r="F10" s="8"/>
      <c r="G10" s="6"/>
      <c r="H10" t="s">
        <v>13</v>
      </c>
      <c r="J10" s="9">
        <v>0</v>
      </c>
      <c r="L10" s="9">
        <v>0</v>
      </c>
      <c r="M10" s="1"/>
    </row>
    <row r="11" spans="1:13" x14ac:dyDescent="0.25">
      <c r="A11" s="1" t="s">
        <v>38</v>
      </c>
      <c r="C11" s="9">
        <f>870.22+551.78</f>
        <v>1422</v>
      </c>
      <c r="E11" s="9">
        <v>90.95</v>
      </c>
      <c r="F11" s="8"/>
      <c r="G11" s="6"/>
      <c r="H11" t="s">
        <v>15</v>
      </c>
      <c r="J11">
        <v>145</v>
      </c>
      <c r="L11">
        <v>140</v>
      </c>
      <c r="M11" s="1"/>
    </row>
    <row r="12" spans="1:13" x14ac:dyDescent="0.25">
      <c r="A12" s="1" t="s">
        <v>41</v>
      </c>
      <c r="C12" s="9">
        <v>6177.12</v>
      </c>
      <c r="F12" s="8"/>
      <c r="G12" s="6"/>
      <c r="H12" t="s">
        <v>16</v>
      </c>
      <c r="J12">
        <v>362.68</v>
      </c>
      <c r="L12">
        <v>343.13</v>
      </c>
      <c r="M12" s="1"/>
    </row>
    <row r="13" spans="1:13" x14ac:dyDescent="0.25">
      <c r="A13" s="1" t="s">
        <v>42</v>
      </c>
      <c r="C13" s="9">
        <v>16957</v>
      </c>
      <c r="F13" s="8"/>
      <c r="G13" s="6"/>
      <c r="H13" t="s">
        <v>18</v>
      </c>
      <c r="J13" s="9">
        <v>96</v>
      </c>
      <c r="L13" s="9">
        <v>0</v>
      </c>
      <c r="M13" s="1"/>
    </row>
    <row r="14" spans="1:13" x14ac:dyDescent="0.25">
      <c r="A14" s="1" t="s">
        <v>43</v>
      </c>
      <c r="C14" s="9">
        <v>700</v>
      </c>
      <c r="F14" s="8"/>
      <c r="G14" s="6"/>
      <c r="H14" t="s">
        <v>19</v>
      </c>
      <c r="I14" s="13"/>
      <c r="J14">
        <v>0</v>
      </c>
      <c r="K14" s="1"/>
      <c r="L14">
        <v>0</v>
      </c>
      <c r="M14" s="1"/>
    </row>
    <row r="15" spans="1:13" x14ac:dyDescent="0.25">
      <c r="A15" s="1" t="s">
        <v>44</v>
      </c>
      <c r="C15" s="9">
        <v>1132.49</v>
      </c>
      <c r="F15" s="8"/>
      <c r="G15" s="6"/>
      <c r="H15" t="s">
        <v>20</v>
      </c>
      <c r="J15">
        <v>3934.96</v>
      </c>
      <c r="L15">
        <v>3731.18</v>
      </c>
      <c r="M15" s="1"/>
    </row>
    <row r="16" spans="1:13" ht="15.75" thickBot="1" x14ac:dyDescent="0.3">
      <c r="A16" s="1" t="s">
        <v>46</v>
      </c>
      <c r="C16" s="9">
        <v>182.72</v>
      </c>
      <c r="F16" s="8"/>
      <c r="G16" s="6"/>
      <c r="H16" t="s">
        <v>21</v>
      </c>
      <c r="J16">
        <v>14.4</v>
      </c>
      <c r="L16">
        <v>0</v>
      </c>
      <c r="M16" s="1"/>
    </row>
    <row r="17" spans="1:13" ht="15.75" x14ac:dyDescent="0.25">
      <c r="A17" s="10" t="s">
        <v>17</v>
      </c>
      <c r="B17" s="10"/>
      <c r="C17" s="11">
        <f>SUM(C4:C16)</f>
        <v>42736.109999999993</v>
      </c>
      <c r="D17" s="11"/>
      <c r="E17" s="11">
        <f>SUM(E4:E11)</f>
        <v>10525.53</v>
      </c>
      <c r="F17" s="8"/>
      <c r="G17" s="6"/>
      <c r="H17" s="1" t="s">
        <v>22</v>
      </c>
      <c r="I17" s="1"/>
      <c r="J17" s="1">
        <f>2.85</f>
        <v>2.85</v>
      </c>
      <c r="K17" s="1"/>
      <c r="L17" s="1">
        <v>0</v>
      </c>
      <c r="M17" s="1"/>
    </row>
    <row r="18" spans="1:13" x14ac:dyDescent="0.25">
      <c r="A18" s="1"/>
      <c r="B18" s="1"/>
      <c r="D18" s="1"/>
      <c r="E18" s="12"/>
      <c r="F18" s="8"/>
      <c r="G18" s="6"/>
      <c r="H18" t="s">
        <v>24</v>
      </c>
      <c r="J18" s="9">
        <v>230</v>
      </c>
      <c r="L18" s="9">
        <v>230</v>
      </c>
      <c r="M18" s="1"/>
    </row>
    <row r="19" spans="1:13" x14ac:dyDescent="0.25">
      <c r="F19" s="8"/>
      <c r="G19" s="6"/>
      <c r="H19" t="s">
        <v>26</v>
      </c>
      <c r="J19">
        <v>16.2</v>
      </c>
      <c r="L19">
        <v>0</v>
      </c>
      <c r="M19" s="1"/>
    </row>
    <row r="20" spans="1:13" x14ac:dyDescent="0.25">
      <c r="A20" s="1"/>
      <c r="B20" s="1"/>
      <c r="C20" s="8"/>
      <c r="D20" s="1"/>
      <c r="E20" s="8"/>
      <c r="F20" s="8"/>
      <c r="G20" s="6"/>
      <c r="H20" t="s">
        <v>28</v>
      </c>
      <c r="J20">
        <v>220</v>
      </c>
      <c r="L20">
        <v>100</v>
      </c>
      <c r="M20" s="1"/>
    </row>
    <row r="21" spans="1:13" x14ac:dyDescent="0.25">
      <c r="F21" s="8"/>
      <c r="G21" s="6"/>
      <c r="H21" s="1" t="s">
        <v>29</v>
      </c>
      <c r="I21" s="1"/>
      <c r="J21" s="1">
        <v>40</v>
      </c>
      <c r="K21" s="1"/>
      <c r="L21" s="1">
        <v>40</v>
      </c>
      <c r="M21" s="1"/>
    </row>
    <row r="22" spans="1:13" x14ac:dyDescent="0.25">
      <c r="F22" s="8"/>
      <c r="G22" s="6"/>
      <c r="H22" s="1" t="s">
        <v>30</v>
      </c>
      <c r="I22" s="1"/>
      <c r="J22" s="1">
        <v>1235.1199999999999</v>
      </c>
      <c r="K22" s="1"/>
      <c r="L22" s="1">
        <f>432.75-220</f>
        <v>212.75</v>
      </c>
      <c r="M22" s="1"/>
    </row>
    <row r="23" spans="1:13" ht="16.5" thickBot="1" x14ac:dyDescent="0.3">
      <c r="A23" s="14" t="s">
        <v>23</v>
      </c>
      <c r="B23" s="14"/>
      <c r="C23" s="15">
        <f>E29</f>
        <v>13977.870000000003</v>
      </c>
      <c r="D23" s="15"/>
      <c r="E23" s="15">
        <v>14609.52</v>
      </c>
      <c r="F23" s="8"/>
      <c r="G23" s="6"/>
      <c r="H23" s="1" t="s">
        <v>31</v>
      </c>
      <c r="I23" s="1"/>
      <c r="J23" s="1">
        <v>20</v>
      </c>
      <c r="K23" s="1"/>
      <c r="L23" s="1">
        <v>17.5</v>
      </c>
      <c r="M23" s="1"/>
    </row>
    <row r="24" spans="1:13" ht="15.75" x14ac:dyDescent="0.25">
      <c r="A24" s="1" t="s">
        <v>25</v>
      </c>
      <c r="B24" s="1"/>
      <c r="C24" s="8">
        <f>C17</f>
        <v>42736.109999999993</v>
      </c>
      <c r="D24" s="1"/>
      <c r="E24" s="8">
        <f>E17</f>
        <v>10525.53</v>
      </c>
      <c r="F24" s="1"/>
      <c r="G24" s="6"/>
      <c r="H24" s="10" t="s">
        <v>32</v>
      </c>
      <c r="I24" s="10"/>
      <c r="J24" s="11">
        <f>SUM(J4:J23)</f>
        <v>37377.96</v>
      </c>
      <c r="K24" s="16"/>
      <c r="L24" s="11">
        <f>SUM(L4:L23)</f>
        <v>11157.18</v>
      </c>
      <c r="M24" s="11"/>
    </row>
    <row r="25" spans="1:13" x14ac:dyDescent="0.25">
      <c r="A25" s="1" t="s">
        <v>27</v>
      </c>
      <c r="B25" s="1"/>
      <c r="C25" s="8">
        <f>J24</f>
        <v>37377.96</v>
      </c>
      <c r="D25" s="1"/>
      <c r="E25" s="8">
        <f>+L24</f>
        <v>11157.18</v>
      </c>
      <c r="F25" s="1"/>
      <c r="G25" s="6"/>
      <c r="M25" s="1"/>
    </row>
    <row r="26" spans="1:13" ht="15.75" x14ac:dyDescent="0.25">
      <c r="F26" s="1"/>
      <c r="G26" s="6"/>
      <c r="H26" s="14" t="s">
        <v>33</v>
      </c>
      <c r="I26" s="14"/>
      <c r="K26" s="1"/>
      <c r="L26" s="8"/>
      <c r="M26" s="1"/>
    </row>
    <row r="27" spans="1:13" ht="15.75" x14ac:dyDescent="0.25">
      <c r="F27" s="15"/>
      <c r="G27" s="6"/>
      <c r="H27" s="1" t="s">
        <v>34</v>
      </c>
      <c r="I27" s="1"/>
      <c r="J27" s="9">
        <v>19336.02</v>
      </c>
      <c r="K27" s="1"/>
      <c r="L27" s="9">
        <v>13977.87</v>
      </c>
      <c r="M27" s="1"/>
    </row>
    <row r="28" spans="1:13" ht="15.75" thickBot="1" x14ac:dyDescent="0.3">
      <c r="F28" s="1"/>
      <c r="G28" s="6"/>
      <c r="H28" s="1"/>
      <c r="I28" s="1"/>
      <c r="K28" s="1"/>
      <c r="M28" s="1"/>
    </row>
    <row r="29" spans="1:13" ht="15.75" x14ac:dyDescent="0.25">
      <c r="A29" s="10" t="s">
        <v>35</v>
      </c>
      <c r="B29" s="10"/>
      <c r="C29" s="11">
        <f>C23+C24-C25</f>
        <v>19336.019999999997</v>
      </c>
      <c r="D29" s="10"/>
      <c r="E29" s="11">
        <f>E23+E24-E25</f>
        <v>13977.870000000003</v>
      </c>
      <c r="H29" s="10" t="s">
        <v>36</v>
      </c>
      <c r="I29" s="10"/>
      <c r="J29" s="11">
        <f>J27-J28</f>
        <v>19336.02</v>
      </c>
      <c r="K29" s="16"/>
      <c r="L29" s="11">
        <f>L27+L28</f>
        <v>13977.87</v>
      </c>
    </row>
    <row r="31" spans="1:13" x14ac:dyDescent="0.25">
      <c r="J31" s="12">
        <f>J29-C29</f>
        <v>0</v>
      </c>
    </row>
  </sheetData>
  <mergeCells count="1">
    <mergeCell ref="A1:L1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cp:lastPrinted>2022-04-19T16:50:28Z</cp:lastPrinted>
  <dcterms:created xsi:type="dcterms:W3CDTF">2021-12-10T13:53:24Z</dcterms:created>
  <dcterms:modified xsi:type="dcterms:W3CDTF">2023-04-21T13:12:51Z</dcterms:modified>
</cp:coreProperties>
</file>